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PIダッシュボード" sheetId="1" state="visible" r:id="rId1"/>
    <sheet xmlns:r="http://schemas.openxmlformats.org/officeDocument/2006/relationships" name="週次記録" sheetId="2" state="visible" r:id="rId2"/>
    <sheet xmlns:r="http://schemas.openxmlformats.org/officeDocument/2006/relationships" name="導入前後の比較" sheetId="3" state="visible" r:id="rId3"/>
    <sheet xmlns:r="http://schemas.openxmlformats.org/officeDocument/2006/relationships" name="使い方・KPIの考え方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¥#,##0"/>
    <numFmt numFmtId="165" formatCode="0.0"/>
  </numFmts>
  <fonts count="17">
    <font>
      <name val="Calibri"/>
      <family val="2"/>
      <color theme="1"/>
      <sz val="11"/>
      <scheme val="minor"/>
    </font>
    <font>
      <name val="Inter"/>
      <b val="1"/>
      <color rgb="00CC785C"/>
      <sz val="9"/>
    </font>
    <font>
      <name val="Noto Serif JP"/>
      <b val="1"/>
      <color rgb="001F1B18"/>
      <sz val="22"/>
    </font>
    <font>
      <name val="Noto Sans JP"/>
      <color rgb="00857D75"/>
      <sz val="10"/>
    </font>
    <font>
      <name val="Noto Sans JP"/>
      <i val="1"/>
      <color rgb="00857D75"/>
      <sz val="9"/>
    </font>
    <font>
      <name val="Noto Serif JP"/>
      <b val="1"/>
      <color rgb="001F1B18"/>
      <sz val="14"/>
    </font>
    <font>
      <name val="Noto Sans JP"/>
      <color rgb="004A433D"/>
      <sz val="10"/>
    </font>
    <font>
      <name val="Noto Sans JP"/>
      <b val="1"/>
      <color rgb="001F1B18"/>
      <sz val="11"/>
    </font>
    <font>
      <name val="Noto Sans JP"/>
      <color rgb="00857D75"/>
      <sz val="9"/>
    </font>
    <font>
      <name val="Noto Sans JP"/>
      <b val="1"/>
      <color rgb="00CC785C"/>
      <sz val="11"/>
    </font>
    <font>
      <name val="Inter"/>
      <color rgb="00857D75"/>
      <sz val="8"/>
    </font>
    <font>
      <name val="Noto Serif JP"/>
      <b val="1"/>
      <color rgb="001F1B18"/>
      <sz val="16"/>
    </font>
    <font>
      <name val="Noto Sans JP"/>
      <b val="1"/>
      <color rgb="001F1B18"/>
      <sz val="9"/>
    </font>
    <font>
      <name val="Noto Sans JP"/>
      <color rgb="004A433D"/>
      <sz val="9"/>
    </font>
    <font>
      <name val="Noto Sans JP"/>
      <b val="1"/>
      <color rgb="001F1B18"/>
      <sz val="10"/>
    </font>
    <font>
      <name val="Noto Serif JP"/>
      <b val="1"/>
      <color rgb="001F1B18"/>
      <sz val="18"/>
    </font>
    <font>
      <name val="JetBrains Mono"/>
      <b val="1"/>
      <color rgb="00CC785C"/>
      <sz val="11"/>
    </font>
  </fonts>
  <fills count="6">
    <fill>
      <patternFill/>
    </fill>
    <fill>
      <patternFill patternType="gray125"/>
    </fill>
    <fill>
      <patternFill patternType="solid">
        <fgColor rgb="00F4E8E2"/>
      </patternFill>
    </fill>
    <fill>
      <patternFill patternType="solid">
        <fgColor rgb="00FFF4D6"/>
      </patternFill>
    </fill>
    <fill>
      <patternFill patternType="solid">
        <fgColor rgb="00FFE8D9"/>
      </patternFill>
    </fill>
    <fill>
      <patternFill patternType="solid">
        <fgColor rgb="00FAF9F6"/>
      </patternFill>
    </fill>
  </fills>
  <borders count="8">
    <border>
      <left/>
      <right/>
      <top/>
      <bottom/>
      <diagonal/>
    </border>
    <border>
      <left style="thin">
        <color rgb="00857D75"/>
      </left>
      <right style="thin">
        <color rgb="00857D75"/>
      </right>
      <top style="thin">
        <color rgb="00857D75"/>
      </top>
      <bottom style="thin">
        <color rgb="00857D75"/>
      </bottom>
    </border>
    <border>
      <left style="thin">
        <color rgb="00CC785C"/>
      </left>
      <right style="thin">
        <color rgb="00CC785C"/>
      </right>
      <top style="thin">
        <color rgb="00CC785C"/>
      </top>
      <bottom style="thin">
        <color rgb="00CC785C"/>
      </bottom>
    </border>
    <border>
      <left/>
      <right/>
      <top style="thin">
        <color rgb="00CC785C"/>
      </top>
      <bottom/>
      <diagonal/>
    </border>
    <border>
      <left/>
      <right style="thin">
        <color rgb="00CC785C"/>
      </right>
      <top style="thin">
        <color rgb="00CC785C"/>
      </top>
      <bottom/>
      <diagonal/>
    </border>
    <border>
      <left/>
      <right/>
      <top style="thin">
        <color rgb="00CC785C"/>
      </top>
      <bottom style="thin">
        <color rgb="00CC785C"/>
      </bottom>
      <diagonal/>
    </border>
    <border>
      <left/>
      <right style="thin">
        <color rgb="00CC785C"/>
      </right>
      <top style="thin">
        <color rgb="00CC785C"/>
      </top>
      <bottom style="thin">
        <color rgb="00CC785C"/>
      </bottom>
      <diagonal/>
    </border>
    <border>
      <left style="thin">
        <color rgb="00E6DFD5"/>
      </left>
      <right style="thin">
        <color rgb="00E6DFD5"/>
      </right>
      <top style="thin">
        <color rgb="00E6DFD5"/>
      </top>
      <bottom style="thin">
        <color rgb="00E6DFD5"/>
      </bottom>
    </border>
  </borders>
  <cellStyleXfs count="1">
    <xf numFmtId="0" fontId="0" fillId="0" borderId="0"/>
  </cellStyleXfs>
  <cellXfs count="33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horizontal="left" vertical="center"/>
    </xf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/>
    </xf>
    <xf numFmtId="0" fontId="6" fillId="0" borderId="0" applyAlignment="1" pivotButton="0" quotePrefix="0" xfId="0">
      <alignment horizontal="left" vertical="center" indent="1"/>
    </xf>
    <xf numFmtId="3" fontId="7" fillId="3" borderId="1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indent="1"/>
    </xf>
    <xf numFmtId="0" fontId="4" fillId="0" borderId="0" applyAlignment="1" pivotButton="0" quotePrefix="0" xfId="0">
      <alignment horizontal="left" vertical="center" wrapText="1" indent="1"/>
    </xf>
    <xf numFmtId="164" fontId="7" fillId="3" borderId="1" applyAlignment="1" pivotButton="0" quotePrefix="0" xfId="0">
      <alignment horizontal="right" vertical="center" indent="1"/>
    </xf>
    <xf numFmtId="3" fontId="9" fillId="4" borderId="2" applyAlignment="1" pivotButton="0" quotePrefix="0" xfId="0">
      <alignment horizontal="right" vertical="center" indent="1"/>
    </xf>
    <xf numFmtId="9" fontId="9" fillId="4" borderId="2" applyAlignment="1" pivotButton="0" quotePrefix="0" xfId="0">
      <alignment horizontal="right" vertical="center" indent="1"/>
    </xf>
    <xf numFmtId="165" fontId="9" fillId="4" borderId="2" applyAlignment="1" pivotButton="0" quotePrefix="0" xfId="0">
      <alignment horizontal="right" vertical="center" indent="1"/>
    </xf>
    <xf numFmtId="164" fontId="9" fillId="4" borderId="2" applyAlignment="1" pivotButton="0" quotePrefix="0" xfId="0">
      <alignment horizontal="right" vertical="center" indent="1"/>
    </xf>
    <xf numFmtId="0" fontId="9" fillId="4" borderId="2" applyAlignment="1" pivotButton="0" quotePrefix="0" xfId="0">
      <alignment horizontal="left" vertical="center" wrapText="1" indent="1"/>
    </xf>
    <xf numFmtId="0" fontId="0" fillId="0" borderId="5" pivotButton="0" quotePrefix="0" xfId="0"/>
    <xf numFmtId="0" fontId="0" fillId="0" borderId="6" pivotButton="0" quotePrefix="0" xfId="0"/>
    <xf numFmtId="0" fontId="10" fillId="0" borderId="0" pivotButton="0" quotePrefix="0" xfId="0"/>
    <xf numFmtId="0" fontId="11" fillId="0" borderId="0" pivotButton="0" quotePrefix="0" xfId="0"/>
    <xf numFmtId="0" fontId="4" fillId="0" borderId="0" applyAlignment="1" pivotButton="0" quotePrefix="0" xfId="0">
      <alignment vertical="center"/>
    </xf>
    <xf numFmtId="0" fontId="12" fillId="5" borderId="7" applyAlignment="1" pivotButton="0" quotePrefix="0" xfId="0">
      <alignment horizontal="left" vertical="center" indent="1"/>
    </xf>
    <xf numFmtId="0" fontId="12" fillId="5" borderId="7" applyAlignment="1" pivotButton="0" quotePrefix="0" xfId="0">
      <alignment horizontal="center" vertical="center" indent="1"/>
    </xf>
    <xf numFmtId="0" fontId="13" fillId="0" borderId="7" applyAlignment="1" pivotButton="0" quotePrefix="0" xfId="0">
      <alignment horizontal="left" vertical="center" wrapText="1" indent="1"/>
    </xf>
    <xf numFmtId="0" fontId="4" fillId="0" borderId="0" applyAlignment="1" pivotButton="0" quotePrefix="0" xfId="0">
      <alignment vertical="center" wrapText="1"/>
    </xf>
    <xf numFmtId="0" fontId="6" fillId="0" borderId="7" applyAlignment="1" pivotButton="0" quotePrefix="0" xfId="0">
      <alignment horizontal="left" vertical="center" indent="1"/>
    </xf>
    <xf numFmtId="0" fontId="14" fillId="0" borderId="0" applyAlignment="1" pivotButton="0" quotePrefix="0" xfId="0">
      <alignment horizontal="left" vertical="center" indent="1"/>
    </xf>
    <xf numFmtId="0" fontId="15" fillId="0" borderId="0" pivotButton="0" quotePrefix="0" xfId="0"/>
    <xf numFmtId="0" fontId="9" fillId="0" borderId="0" pivotButton="0" quotePrefix="0" xfId="0"/>
    <xf numFmtId="0" fontId="6" fillId="0" borderId="0" applyAlignment="1" pivotButton="0" quotePrefix="0" xfId="0">
      <alignment vertical="top" wrapText="1"/>
    </xf>
    <xf numFmtId="0" fontId="5" fillId="0" borderId="0" pivotButton="0" quotePrefix="0" xfId="0"/>
    <xf numFmtId="0" fontId="6" fillId="0" borderId="0" applyAlignment="1" pivotButton="0" quotePrefix="0" xfId="0">
      <alignment wrapText="1"/>
    </xf>
    <xf numFmtId="0" fontId="16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2:E34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34" customWidth="1" min="2" max="2"/>
    <col width="16" customWidth="1" min="3" max="3"/>
    <col width="10" customWidth="1" min="4" max="4"/>
    <col width="40" customWidth="1" min="5" max="5"/>
  </cols>
  <sheetData>
    <row r="1" ht="14" customHeight="1"/>
    <row r="2" ht="20" customHeight="1">
      <c r="B2" s="1" t="inlineStr">
        <is>
          <t>CLAUDE WORKS — EFFECT TRACKER</t>
        </is>
      </c>
    </row>
    <row r="3" ht="42" customHeight="1">
      <c r="B3" s="2" t="inlineStr">
        <is>
          <t>AI活用 効果測定シート</t>
        </is>
      </c>
    </row>
    <row r="4">
      <c r="B4" s="3" t="inlineStr">
        <is>
          <t>導入後の効果を「週2つの記録」で見える化。継続予算・研修更新の判断材料になります。</t>
        </is>
      </c>
    </row>
    <row r="5" ht="24" customHeight="1">
      <c r="B5" s="4" t="inlineStr">
        <is>
          <t>「週次記録」シートに毎週2つ入れるだけ。下のオレンジの数字が自動で更新されます。数字は上書き用のサンプルです。</t>
        </is>
      </c>
    </row>
    <row r="7" ht="28" customHeight="1">
      <c r="A7" s="5" t="inlineStr">
        <is>
          <t>1. 金額換算の前提を入力</t>
        </is>
      </c>
    </row>
    <row r="9">
      <c r="B9" s="6" t="inlineStr">
        <is>
          <t>対象人数（AIを使う想定）</t>
        </is>
      </c>
      <c r="C9" s="7" t="n">
        <v>10</v>
      </c>
      <c r="D9" s="8" t="inlineStr">
        <is>
          <t>名</t>
        </is>
      </c>
      <c r="E9" s="9" t="inlineStr">
        <is>
          <t>全体の削減時間・削減額の換算に使います</t>
        </is>
      </c>
    </row>
    <row r="10">
      <c r="B10" s="6" t="inlineStr">
        <is>
          <t>対象者の平均時給</t>
        </is>
      </c>
      <c r="C10" s="10" t="n">
        <v>2200</v>
      </c>
      <c r="D10" s="8" t="inlineStr">
        <is>
          <t>円/時</t>
        </is>
      </c>
      <c r="E10" s="9" t="inlineStr">
        <is>
          <t>月給35万÷20日÷8時間 ≒ 2,200円が目安</t>
        </is>
      </c>
    </row>
    <row r="11">
      <c r="B11" s="6" t="inlineStr">
        <is>
          <t>AI月額料金（1人あたり）</t>
        </is>
      </c>
      <c r="C11" s="10" t="n">
        <v>3000</v>
      </c>
      <c r="D11" s="8" t="inlineStr">
        <is>
          <t>円/月</t>
        </is>
      </c>
      <c r="E11" s="9" t="inlineStr">
        <is>
          <t>Claude Pro 約3,000円 / Max 約15,000円</t>
        </is>
      </c>
    </row>
    <row r="13" ht="28" customHeight="1">
      <c r="A13" s="5" t="inlineStr">
        <is>
          <t>2. 定着KPI（週次記録から自動集計）</t>
        </is>
      </c>
    </row>
    <row r="15">
      <c r="B15" s="6" t="inlineStr">
        <is>
          <t>記録した週数</t>
        </is>
      </c>
      <c r="C15" s="11">
        <f>COUNT('週次記録'!E5:E16)</f>
        <v/>
      </c>
      <c r="D15" s="8" t="inlineStr">
        <is>
          <t>週</t>
        </is>
      </c>
      <c r="E15" s="9" t="inlineStr">
        <is>
          <t>週次記録に入力された週の数</t>
        </is>
      </c>
    </row>
    <row r="16">
      <c r="B16" s="6" t="inlineStr">
        <is>
          <t>平均 利用率</t>
        </is>
      </c>
      <c r="C16" s="12">
        <f>IFERROR(AVERAGE('週次記録'!E5:E16),0)</f>
        <v/>
      </c>
      <c r="D16" s="8" t="inlineStr"/>
      <c r="E16" s="9" t="inlineStr">
        <is>
          <t>週1回以上使った人の割合。70%以上で定着圏</t>
        </is>
      </c>
    </row>
    <row r="17">
      <c r="B17" s="6" t="inlineStr">
        <is>
          <t>直近の記録週 利用率</t>
        </is>
      </c>
      <c r="C17" s="12">
        <f>IFERROR(LOOKUP(2,1/('週次記録'!E5:E16&lt;&gt;""),'週次記録'!E5:E16),0)</f>
        <v/>
      </c>
      <c r="D17" s="8" t="inlineStr"/>
      <c r="E17" s="9" t="inlineStr">
        <is>
          <t>一番最後に記録した週の利用率（伸びているかを見る）</t>
        </is>
      </c>
    </row>
    <row r="18">
      <c r="B18" s="6" t="inlineStr">
        <is>
          <t>1人あたり 平均削減時間</t>
        </is>
      </c>
      <c r="C18" s="11">
        <f>IFERROR(AVERAGE('週次記録'!F5:F16),0)</f>
        <v/>
      </c>
      <c r="D18" s="8" t="inlineStr">
        <is>
          <t>分/週</t>
        </is>
      </c>
      <c r="E18" s="9" t="inlineStr">
        <is>
          <t>使った人1人あたりの週の短縮時間</t>
        </is>
      </c>
    </row>
    <row r="20" ht="28" customHeight="1">
      <c r="A20" s="5" t="inlineStr">
        <is>
          <t>3. 効果の金額換算（月間）</t>
        </is>
      </c>
    </row>
    <row r="22">
      <c r="B22" s="6" t="inlineStr">
        <is>
          <t>1人あたり 削減時間</t>
        </is>
      </c>
      <c r="C22" s="13">
        <f>C18*52/12/60</f>
        <v/>
      </c>
      <c r="D22" s="8" t="inlineStr">
        <is>
          <t>時間/月</t>
        </is>
      </c>
      <c r="E22" s="9" t="inlineStr">
        <is>
          <t>分/週 を 月換算（週4.33週）した時間</t>
        </is>
      </c>
    </row>
    <row r="23">
      <c r="B23" s="6" t="inlineStr">
        <is>
          <t>対象全体 削減時間</t>
        </is>
      </c>
      <c r="C23" s="11">
        <f>C22*C9</f>
        <v/>
      </c>
      <c r="D23" s="8" t="inlineStr">
        <is>
          <t>時間/月</t>
        </is>
      </c>
      <c r="E23" s="9" t="inlineStr">
        <is>
          <t>1人あたり × 対象人数</t>
        </is>
      </c>
    </row>
    <row r="24">
      <c r="B24" s="6" t="inlineStr">
        <is>
          <t>削減額（人件費換算）</t>
        </is>
      </c>
      <c r="C24" s="14">
        <f>C23*C10</f>
        <v/>
      </c>
      <c r="D24" s="8" t="inlineStr">
        <is>
          <t>円/月</t>
        </is>
      </c>
      <c r="E24" s="9" t="inlineStr">
        <is>
          <t>削減時間 × 平均時給</t>
        </is>
      </c>
    </row>
    <row r="25">
      <c r="B25" s="6" t="inlineStr">
        <is>
          <t>AI利用料（全体）</t>
        </is>
      </c>
      <c r="C25" s="14">
        <f>C11*C9</f>
        <v/>
      </c>
      <c r="D25" s="8" t="inlineStr">
        <is>
          <t>円/月</t>
        </is>
      </c>
      <c r="E25" s="9" t="inlineStr">
        <is>
          <t>月額料金 × 対象人数</t>
        </is>
      </c>
    </row>
    <row r="26">
      <c r="B26" s="6" t="inlineStr">
        <is>
          <t>純効果（削減額 − 利用料）</t>
        </is>
      </c>
      <c r="C26" s="14">
        <f>C24-C25</f>
        <v/>
      </c>
      <c r="D26" s="8" t="inlineStr">
        <is>
          <t>円/月</t>
        </is>
      </c>
      <c r="E26" s="9" t="inlineStr">
        <is>
          <t>毎月このぶんが浮いている計算</t>
        </is>
      </c>
    </row>
    <row r="27">
      <c r="B27" s="6" t="inlineStr">
        <is>
          <t>年間 純効果</t>
        </is>
      </c>
      <c r="C27" s="14">
        <f>(C24-C25)*12</f>
        <v/>
      </c>
      <c r="D27" s="8" t="inlineStr">
        <is>
          <t>円/年</t>
        </is>
      </c>
      <c r="E27" s="9" t="inlineStr">
        <is>
          <t>継続予算・研修更新の判断材料に</t>
        </is>
      </c>
    </row>
    <row r="29" ht="28" customHeight="1">
      <c r="A29" s="5" t="inlineStr">
        <is>
          <t>4. いまの定着ステージ</t>
        </is>
      </c>
    </row>
    <row r="31" ht="30" customHeight="1">
      <c r="B31" s="15">
        <f>IF(C16=0,"記録待ち ― まず週次記録を入力しましょう",IF(C16&gt;=0.7,"定着期 ― 仕組み化と横展開のフェーズ。研修で次の業務へ広げどき",IF(C16&gt;=0.4,"拡大期 ― お手本役を増やし、成功事例の共有を強めるフェーズ","立ち上げ期 ― 1業務に絞り、使った人を称えて利用率を上げるフェーズ")))</f>
        <v/>
      </c>
      <c r="C31" s="16" t="n"/>
      <c r="D31" s="16" t="n"/>
      <c r="E31" s="17" t="n"/>
    </row>
    <row r="34">
      <c r="B34" s="18" t="inlineStr">
        <is>
          <t>© Claude Works — 非エンジニアのためのClaude実践メディア / claudelab.jp</t>
        </is>
      </c>
    </row>
  </sheetData>
  <mergeCells count="10">
    <mergeCell ref="B31:E31"/>
    <mergeCell ref="A29:E29"/>
    <mergeCell ref="A20:E20"/>
    <mergeCell ref="B4:E4"/>
    <mergeCell ref="A7:E7"/>
    <mergeCell ref="B3:E3"/>
    <mergeCell ref="B5:E5"/>
    <mergeCell ref="B2:E2"/>
    <mergeCell ref="A13:E13"/>
    <mergeCell ref="B34:E3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G18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4" customWidth="1" min="2" max="2"/>
    <col width="15" customWidth="1" min="3" max="3"/>
    <col width="13" customWidth="1" min="4" max="4"/>
    <col width="12" customWidth="1" min="5" max="5"/>
    <col width="18" customWidth="1" min="6" max="6"/>
    <col width="40" customWidth="1" min="7" max="7"/>
  </cols>
  <sheetData>
    <row r="2" ht="26" customHeight="1">
      <c r="B2" s="1" t="inlineStr">
        <is>
          <t>WEEKLY LOG</t>
        </is>
      </c>
      <c r="C2" s="19" t="inlineStr">
        <is>
          <t>週次記録 ― 毎週これだけ</t>
        </is>
      </c>
    </row>
    <row r="3" ht="20" customHeight="1">
      <c r="B3" s="20" t="inlineStr">
        <is>
          <t>黄色の3列（使った人数・対象人数・1人あたり削減時間）だけ毎週入れれば、ダッシュボードが自動で更新されます。</t>
        </is>
      </c>
    </row>
    <row r="4" ht="30" customHeight="1">
      <c r="B4" s="21" t="inlineStr">
        <is>
          <t>週</t>
        </is>
      </c>
      <c r="C4" s="22" t="inlineStr">
        <is>
          <t>使った人数</t>
        </is>
      </c>
      <c r="D4" s="22" t="inlineStr">
        <is>
          <t>対象人数</t>
        </is>
      </c>
      <c r="E4" s="22" t="inlineStr">
        <is>
          <t>利用率</t>
        </is>
      </c>
      <c r="F4" s="22" t="inlineStr">
        <is>
          <t>1人あたり削減(分/週)</t>
        </is>
      </c>
      <c r="G4" s="21" t="inlineStr">
        <is>
          <t>主な使いどころ・気づき</t>
        </is>
      </c>
    </row>
    <row r="5" ht="22" customHeight="1">
      <c r="B5" s="6" t="inlineStr">
        <is>
          <t>第1週</t>
        </is>
      </c>
      <c r="C5" s="7" t="n">
        <v>4</v>
      </c>
      <c r="D5" s="7" t="n">
        <v>10</v>
      </c>
      <c r="E5" s="12">
        <f>IF(D5="","",C5/D5)</f>
        <v/>
      </c>
      <c r="F5" s="7" t="n">
        <v>30</v>
      </c>
      <c r="G5" s="23" t="inlineStr">
        <is>
          <t>経理の月次コメント作成から開始</t>
        </is>
      </c>
    </row>
    <row r="6" ht="22" customHeight="1">
      <c r="B6" s="6" t="inlineStr">
        <is>
          <t>第2週</t>
        </is>
      </c>
      <c r="C6" s="7" t="n">
        <v>5</v>
      </c>
      <c r="D6" s="7" t="n">
        <v>10</v>
      </c>
      <c r="E6" s="12">
        <f>IF(D6="","",C6/D6)</f>
        <v/>
      </c>
      <c r="F6" s="7" t="n">
        <v>45</v>
      </c>
      <c r="G6" s="23" t="inlineStr">
        <is>
          <t>議事録の整理を追加。時短を実感</t>
        </is>
      </c>
    </row>
    <row r="7" ht="22" customHeight="1">
      <c r="B7" s="6" t="inlineStr">
        <is>
          <t>第3週</t>
        </is>
      </c>
      <c r="C7" s="7" t="n">
        <v>6</v>
      </c>
      <c r="D7" s="7" t="n">
        <v>10</v>
      </c>
      <c r="E7" s="12">
        <f>IF(D7="","",C7/D7)</f>
        <v/>
      </c>
      <c r="F7" s="7" t="n">
        <v>60</v>
      </c>
      <c r="G7" s="23" t="inlineStr">
        <is>
          <t>営業のメール下書きに横展開</t>
        </is>
      </c>
    </row>
    <row r="8" ht="22" customHeight="1">
      <c r="B8" s="6" t="inlineStr">
        <is>
          <t>第4週</t>
        </is>
      </c>
      <c r="C8" s="7" t="n">
        <v>8</v>
      </c>
      <c r="D8" s="7" t="n">
        <v>10</v>
      </c>
      <c r="E8" s="12">
        <f>IF(D8="","",C8/D8)</f>
        <v/>
      </c>
      <c r="F8" s="7" t="n">
        <v>80</v>
      </c>
      <c r="G8" s="23" t="inlineStr">
        <is>
          <t>朝礼で成功事例を共有し利用者増</t>
        </is>
      </c>
    </row>
    <row r="9" ht="22" customHeight="1">
      <c r="B9" s="6" t="inlineStr">
        <is>
          <t>第5週</t>
        </is>
      </c>
      <c r="C9" s="7" t="n"/>
      <c r="D9" s="7" t="n"/>
      <c r="E9" s="12">
        <f>IF(D9="","",C9/D9)</f>
        <v/>
      </c>
      <c r="F9" s="7" t="n"/>
      <c r="G9" s="23" t="n"/>
    </row>
    <row r="10" ht="22" customHeight="1">
      <c r="B10" s="6" t="inlineStr">
        <is>
          <t>第6週</t>
        </is>
      </c>
      <c r="C10" s="7" t="n"/>
      <c r="D10" s="7" t="n"/>
      <c r="E10" s="12">
        <f>IF(D10="","",C10/D10)</f>
        <v/>
      </c>
      <c r="F10" s="7" t="n"/>
      <c r="G10" s="23" t="n"/>
    </row>
    <row r="11" ht="22" customHeight="1">
      <c r="B11" s="6" t="inlineStr">
        <is>
          <t>第7週</t>
        </is>
      </c>
      <c r="C11" s="7" t="n"/>
      <c r="D11" s="7" t="n"/>
      <c r="E11" s="12">
        <f>IF(D11="","",C11/D11)</f>
        <v/>
      </c>
      <c r="F11" s="7" t="n"/>
      <c r="G11" s="23" t="n"/>
    </row>
    <row r="12" ht="22" customHeight="1">
      <c r="B12" s="6" t="inlineStr">
        <is>
          <t>第8週</t>
        </is>
      </c>
      <c r="C12" s="7" t="n"/>
      <c r="D12" s="7" t="n"/>
      <c r="E12" s="12">
        <f>IF(D12="","",C12/D12)</f>
        <v/>
      </c>
      <c r="F12" s="7" t="n"/>
      <c r="G12" s="23" t="n"/>
    </row>
    <row r="13" ht="22" customHeight="1">
      <c r="B13" s="6" t="inlineStr">
        <is>
          <t>第9週</t>
        </is>
      </c>
      <c r="C13" s="7" t="n"/>
      <c r="D13" s="7" t="n"/>
      <c r="E13" s="12">
        <f>IF(D13="","",C13/D13)</f>
        <v/>
      </c>
      <c r="F13" s="7" t="n"/>
      <c r="G13" s="23" t="n"/>
    </row>
    <row r="14" ht="22" customHeight="1">
      <c r="B14" s="6" t="inlineStr">
        <is>
          <t>第10週</t>
        </is>
      </c>
      <c r="C14" s="7" t="n"/>
      <c r="D14" s="7" t="n"/>
      <c r="E14" s="12">
        <f>IF(D14="","",C14/D14)</f>
        <v/>
      </c>
      <c r="F14" s="7" t="n"/>
      <c r="G14" s="23" t="n"/>
    </row>
    <row r="15" ht="22" customHeight="1">
      <c r="B15" s="6" t="inlineStr">
        <is>
          <t>第11週</t>
        </is>
      </c>
      <c r="C15" s="7" t="n"/>
      <c r="D15" s="7" t="n"/>
      <c r="E15" s="12">
        <f>IF(D15="","",C15/D15)</f>
        <v/>
      </c>
      <c r="F15" s="7" t="n"/>
      <c r="G15" s="23" t="n"/>
    </row>
    <row r="16" ht="22" customHeight="1">
      <c r="B16" s="6" t="inlineStr">
        <is>
          <t>第12週</t>
        </is>
      </c>
      <c r="C16" s="7" t="n"/>
      <c r="D16" s="7" t="n"/>
      <c r="E16" s="12">
        <f>IF(D16="","",C16/D16)</f>
        <v/>
      </c>
      <c r="F16" s="7" t="n"/>
      <c r="G16" s="23" t="n"/>
    </row>
    <row r="18" ht="30" customHeight="1">
      <c r="B18" s="24" t="inlineStr">
        <is>
          <t>記録のコツ: 「使った人数」は週に1回以上使った人。「1人あたり削減時間」は使った人へのヒアリングの平均でよい。厳密さより継続を優先。</t>
        </is>
      </c>
    </row>
  </sheetData>
  <mergeCells count="3">
    <mergeCell ref="B3:G3"/>
    <mergeCell ref="C2:G2"/>
    <mergeCell ref="B18:G18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2:F15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0" customWidth="1" min="2" max="2"/>
    <col width="16" customWidth="1" min="3" max="3"/>
    <col width="16" customWidth="1" min="4" max="4"/>
    <col width="14" customWidth="1" min="5" max="5"/>
    <col width="34" customWidth="1" min="6" max="6"/>
  </cols>
  <sheetData>
    <row r="2" ht="26" customHeight="1">
      <c r="B2" s="1" t="inlineStr">
        <is>
          <t>BEFORE / AFTER</t>
        </is>
      </c>
      <c r="C2" s="19" t="inlineStr">
        <is>
          <t>導入前後の比較（業務別）</t>
        </is>
      </c>
    </row>
    <row r="3" ht="20" customHeight="1">
      <c r="B3" s="24" t="inlineStr">
        <is>
          <t>主な業務ごとに、導入前と導入後の作業時間（分/週）を入れると、削減分が自動で出ます。稟議の裏づけに使えます。</t>
        </is>
      </c>
    </row>
    <row r="4" ht="30" customHeight="1">
      <c r="B4" s="21" t="inlineStr">
        <is>
          <t>業務</t>
        </is>
      </c>
      <c r="C4" s="22" t="inlineStr">
        <is>
          <t>導入前(分/週)</t>
        </is>
      </c>
      <c r="D4" s="22" t="inlineStr">
        <is>
          <t>導入後(分/週)</t>
        </is>
      </c>
      <c r="E4" s="22" t="inlineStr">
        <is>
          <t>削減(分/週)</t>
        </is>
      </c>
      <c r="F4" s="21" t="inlineStr">
        <is>
          <t>担当・メモ</t>
        </is>
      </c>
    </row>
    <row r="5" ht="24" customHeight="1">
      <c r="B5" s="25" t="inlineStr">
        <is>
          <t>議事録の作成・整理</t>
        </is>
      </c>
      <c r="C5" s="7" t="n">
        <v>120</v>
      </c>
      <c r="D5" s="7" t="n">
        <v>30</v>
      </c>
      <c r="E5" s="11">
        <f>IF(OR(C5="",D5=""),"",C5-D5)</f>
        <v/>
      </c>
      <c r="F5" s="23" t="inlineStr">
        <is>
          <t>会議メモ→決定事項と宿題に整形</t>
        </is>
      </c>
    </row>
    <row r="6" ht="24" customHeight="1">
      <c r="B6" s="25" t="inlineStr">
        <is>
          <t>メール・社内連絡の下書き</t>
        </is>
      </c>
      <c r="C6" s="7" t="n">
        <v>150</v>
      </c>
      <c r="D6" s="7" t="n">
        <v>60</v>
      </c>
      <c r="E6" s="11">
        <f>IF(OR(C6="",D6=""),"",C6-D6)</f>
        <v/>
      </c>
      <c r="F6" s="23" t="inlineStr">
        <is>
          <t>定型連絡はほぼAI下書き</t>
        </is>
      </c>
    </row>
    <row r="7" ht="24" customHeight="1">
      <c r="B7" s="25" t="inlineStr">
        <is>
          <t>資料・提案書のたたき台</t>
        </is>
      </c>
      <c r="C7" s="7" t="n">
        <v>180</v>
      </c>
      <c r="D7" s="7" t="n">
        <v>70</v>
      </c>
      <c r="E7" s="11">
        <f>IF(OR(C7="",D7=""),"",C7-D7)</f>
        <v/>
      </c>
      <c r="F7" s="23" t="inlineStr">
        <is>
          <t>構成案と初稿をAIで</t>
        </is>
      </c>
    </row>
    <row r="8" ht="24" customHeight="1">
      <c r="B8" s="25" t="inlineStr">
        <is>
          <t>長文・資料の要約</t>
        </is>
      </c>
      <c r="C8" s="7" t="n">
        <v>90</v>
      </c>
      <c r="D8" s="7" t="n">
        <v>20</v>
      </c>
      <c r="E8" s="11">
        <f>IF(OR(C8="",D8=""),"",C8-D8)</f>
        <v/>
      </c>
      <c r="F8" s="23" t="inlineStr">
        <is>
          <t>先に要点3つを掴んでから読む</t>
        </is>
      </c>
    </row>
    <row r="9" ht="24" customHeight="1">
      <c r="B9" s="25" t="inlineStr">
        <is>
          <t>リサーチ・情報整理</t>
        </is>
      </c>
      <c r="C9" s="7" t="n">
        <v>120</v>
      </c>
      <c r="D9" s="7" t="n">
        <v>45</v>
      </c>
      <c r="E9" s="11">
        <f>IF(OR(C9="",D9=""),"",C9-D9)</f>
        <v/>
      </c>
      <c r="F9" s="23" t="inlineStr">
        <is>
          <t>出典は人が確認する前提</t>
        </is>
      </c>
    </row>
    <row r="10" ht="24" customHeight="1">
      <c r="B10" s="25" t="inlineStr"/>
      <c r="C10" s="7" t="n"/>
      <c r="D10" s="7" t="n"/>
      <c r="E10" s="11">
        <f>IF(OR(C10="",D10=""),"",C10-D10)</f>
        <v/>
      </c>
      <c r="F10" s="23" t="inlineStr"/>
    </row>
    <row r="11" ht="24" customHeight="1">
      <c r="B11" s="25" t="inlineStr"/>
      <c r="C11" s="7" t="n"/>
      <c r="D11" s="7" t="n"/>
      <c r="E11" s="11">
        <f>IF(OR(C11="",D11=""),"",C11-D11)</f>
        <v/>
      </c>
      <c r="F11" s="23" t="inlineStr"/>
    </row>
    <row r="13">
      <c r="B13" s="26" t="inlineStr">
        <is>
          <t>1人あたり 週の削減合計</t>
        </is>
      </c>
      <c r="E13" s="11">
        <f>SUM(C5:C11)-SUM(D5:D11)</f>
        <v/>
      </c>
      <c r="F13" s="8" t="inlineStr">
        <is>
          <t>分/週</t>
        </is>
      </c>
    </row>
    <row r="15" ht="30" customHeight="1">
      <c r="B15" s="24" t="inlineStr">
        <is>
          <t>ヒント: ここで出た「1人あたり週の削減合計（分）」を、週次記録シートの「1人あたり削減時間」の初期値に使うと、記録がラクになります。</t>
        </is>
      </c>
    </row>
  </sheetData>
  <mergeCells count="3">
    <mergeCell ref="C2:F2"/>
    <mergeCell ref="B15:F15"/>
    <mergeCell ref="B3:F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B2:B32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74" customWidth="1" min="2" max="2"/>
  </cols>
  <sheetData>
    <row r="2">
      <c r="B2" s="1" t="inlineStr">
        <is>
          <t>HOW TO USE</t>
        </is>
      </c>
    </row>
    <row r="3">
      <c r="B3" s="27" t="inlineStr">
        <is>
          <t>このシートの使い方</t>
        </is>
      </c>
    </row>
    <row r="5">
      <c r="B5" s="28" t="inlineStr">
        <is>
          <t>1. 前提を入れる</t>
        </is>
      </c>
    </row>
    <row r="6" ht="32" customHeight="1">
      <c r="B6" s="29" t="inlineStr">
        <is>
          <t>「KPIダッシュボード」の黄色セルに、対象人数・平均時給・AI月額料金を入れます。</t>
        </is>
      </c>
    </row>
    <row r="8">
      <c r="B8" s="28" t="inlineStr">
        <is>
          <t>2. 毎週2つ記録する</t>
        </is>
      </c>
    </row>
    <row r="9" ht="32" customHeight="1">
      <c r="B9" s="29" t="inlineStr">
        <is>
          <t>「週次記録」で、その週に使った人数と、1人あたりの削減時間（分）を入れるだけ。メモは任意です。</t>
        </is>
      </c>
    </row>
    <row r="11">
      <c r="B11" s="28" t="inlineStr">
        <is>
          <t>3. 導入前後を1回だけ埋める</t>
        </is>
      </c>
    </row>
    <row r="12" ht="32" customHeight="1">
      <c r="B12" s="29" t="inlineStr">
        <is>
          <t>「導入前後の比較」で主な業務のBefore/Afterを入れると、削減の裏づけと、記録の初期値が作れます。</t>
        </is>
      </c>
    </row>
    <row r="14">
      <c r="B14" s="28" t="inlineStr">
        <is>
          <t>4. ダッシュボードを見る</t>
        </is>
      </c>
    </row>
    <row r="15" ht="32" customHeight="1">
      <c r="B15" s="29" t="inlineStr">
        <is>
          <t>利用率・削減時間・純効果・定着ステージが自動で出ます。月1回、経営や上司への共有に使ってください。</t>
        </is>
      </c>
    </row>
    <row r="18">
      <c r="B18" s="1" t="inlineStr">
        <is>
          <t>WHY 2 KPIS</t>
        </is>
      </c>
    </row>
    <row r="19">
      <c r="B19" s="30" t="inlineStr">
        <is>
          <t>なぜ「2つだけ」測るのか</t>
        </is>
      </c>
    </row>
    <row r="21" ht="40" customHeight="1">
      <c r="B21" s="29" t="inlineStr">
        <is>
          <t>・ 効果測定が続かない一番の理由は、指標が多すぎること。利用率（広がっているか）と削減時間（効いているか）の2つに絞れば、毎週1分で記録できます。</t>
        </is>
      </c>
    </row>
    <row r="22" ht="40" customHeight="1">
      <c r="B22" s="29" t="inlineStr">
        <is>
          <t>・ 利用率は「週1回以上使った人 ÷ 対象人数」。定着の勢いが分かります。70%を超えたあたりから、業務に根づいたと言えます。</t>
        </is>
      </c>
    </row>
    <row r="23" ht="40" customHeight="1">
      <c r="B23" s="29" t="inlineStr">
        <is>
          <t>・ 削減時間は厳密な計測でなく、使った人へのヒアリングの平均でかまいません。大事なのは正確さより、同じ物差しで毎週続けることです。</t>
        </is>
      </c>
    </row>
    <row r="24" ht="40" customHeight="1">
      <c r="B24" s="29" t="inlineStr">
        <is>
          <t>・ この2つを3ヶ月続けると、純効果が金額で見えます。継続予算や研修更新の稟議で、これ以上ない裏づけになります。</t>
        </is>
      </c>
    </row>
    <row r="27">
      <c r="B27" s="1" t="inlineStr">
        <is>
          <t>NEXT STEP</t>
        </is>
      </c>
    </row>
    <row r="28">
      <c r="B28" s="30" t="inlineStr">
        <is>
          <t>測った数字を、次の一手につなげる無料相談</t>
        </is>
      </c>
    </row>
    <row r="30" ht="32" customHeight="1">
      <c r="B30" s="31" t="inlineStr">
        <is>
          <t>記録した利用率と削減時間をもとに、次にどの業務へ広げ、どこで研修・仕組み化に進むかを一緒に設計します。売り込みはしません。</t>
        </is>
      </c>
    </row>
    <row r="32">
      <c r="B32" s="32" t="inlineStr">
        <is>
          <t>→ https://claudelab.jp/contact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2026-07-01T02:07:42Z</dcterms:created>
  <dcterms:modified xmlns:dcterms="http://purl.org/dc/terms/" xmlns:xsi="http://www.w3.org/2001/XMLSchema-instance" xsi:type="dcterms:W3CDTF">2026-07-01T02:07:42Z</dcterms:modified>
</cp:coreProperties>
</file>